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.zimmermann\Desktop\"/>
    </mc:Choice>
  </mc:AlternateContent>
  <bookViews>
    <workbookView xWindow="480" yWindow="135" windowWidth="21180" windowHeight="13425"/>
  </bookViews>
  <sheets>
    <sheet name="Berechnung" sheetId="9" r:id="rId1"/>
    <sheet name="Beispiel" sheetId="6" r:id="rId2"/>
  </sheets>
  <calcPr calcId="162913"/>
</workbook>
</file>

<file path=xl/calcChain.xml><?xml version="1.0" encoding="utf-8"?>
<calcChain xmlns="http://schemas.openxmlformats.org/spreadsheetml/2006/main">
  <c r="G52" i="9" l="1"/>
  <c r="G52" i="6" l="1"/>
  <c r="G45" i="6" l="1"/>
  <c r="G39" i="6"/>
  <c r="G37" i="6"/>
  <c r="G35" i="6"/>
  <c r="E35" i="6"/>
  <c r="G33" i="6"/>
  <c r="E33" i="6"/>
  <c r="F10" i="6"/>
  <c r="G39" i="9"/>
  <c r="G37" i="9"/>
  <c r="G35" i="9"/>
  <c r="E35" i="9"/>
  <c r="G33" i="9"/>
  <c r="E33" i="9"/>
  <c r="F10" i="9"/>
  <c r="E41" i="6" l="1"/>
  <c r="E43" i="6" s="1"/>
  <c r="E54" i="6"/>
  <c r="E56" i="6" s="1"/>
  <c r="G47" i="9"/>
  <c r="G45" i="9"/>
  <c r="G41" i="6"/>
  <c r="G43" i="6" s="1"/>
  <c r="G54" i="6" s="1"/>
  <c r="G56" i="6"/>
  <c r="G41" i="9"/>
  <c r="G43" i="9" s="1"/>
  <c r="E41" i="9"/>
  <c r="E43" i="9" s="1"/>
  <c r="E54" i="9" s="1"/>
  <c r="E56" i="9" s="1"/>
  <c r="G54" i="9" l="1"/>
  <c r="G56" i="9" s="1"/>
</calcChain>
</file>

<file path=xl/sharedStrings.xml><?xml version="1.0" encoding="utf-8"?>
<sst xmlns="http://schemas.openxmlformats.org/spreadsheetml/2006/main" count="157" uniqueCount="77">
  <si>
    <t>Anzahl Remonten und Mastschweine:</t>
  </si>
  <si>
    <t>Stk.</t>
  </si>
  <si>
    <t>Wochen</t>
  </si>
  <si>
    <t>DGVE</t>
  </si>
  <si>
    <t>m3</t>
  </si>
  <si>
    <t>Bestehende Mistplatte:</t>
  </si>
  <si>
    <t>m2</t>
  </si>
  <si>
    <t>Total DGVE:</t>
  </si>
  <si>
    <t>Abwasser für Stallreinigung Kuhstall:</t>
  </si>
  <si>
    <t>Abwasser für Stallreinigung Schweinestall:</t>
  </si>
  <si>
    <t>Gesamtmenge / Woche:</t>
  </si>
  <si>
    <t>Anzahl Güllen und Mistgaben / Alpsaison:</t>
  </si>
  <si>
    <t>Ort, Datum:</t>
  </si>
  <si>
    <t>Unterschrift:</t>
  </si>
  <si>
    <t>Stunden/Tag</t>
  </si>
  <si>
    <t>Stallhaltung:</t>
  </si>
  <si>
    <t>Ausgangslage</t>
  </si>
  <si>
    <t>Gemeinde:</t>
  </si>
  <si>
    <t>LB-Nummer:</t>
  </si>
  <si>
    <t>Vorgaben 'Baulicher Umweltschutz in der Landwirtschaft':</t>
  </si>
  <si>
    <t>Bestehender Güllenkasten</t>
  </si>
  <si>
    <t>Standort:</t>
  </si>
  <si>
    <t>Grösse:</t>
  </si>
  <si>
    <t>Alpbezeichnung:</t>
  </si>
  <si>
    <t>Stafel-/Stallbezeichnung:</t>
  </si>
  <si>
    <t>Anzahl Milchkühe, die eingestallt werden:</t>
  </si>
  <si>
    <t>Gülleanfall</t>
  </si>
  <si>
    <t>Kotarme Gülle und Festmist, Stroh</t>
  </si>
  <si>
    <t xml:space="preserve">Mistanfall </t>
  </si>
  <si>
    <t>(m2 pro GVE und Woche)</t>
  </si>
  <si>
    <t>(m3 pro GVE und Woche)</t>
  </si>
  <si>
    <t>(5-8 Stunden mmeist am Tag)</t>
  </si>
  <si>
    <t>0.05-0.06</t>
  </si>
  <si>
    <t>Vollgülle</t>
  </si>
  <si>
    <t>0.175-0.225</t>
  </si>
  <si>
    <t>(10 Stunden und mehr, meist am Tag)</t>
  </si>
  <si>
    <t>Vollgülle ohne Streue, Wenig Wasser</t>
  </si>
  <si>
    <t>(zum Melken, max. 4 Stunden)</t>
  </si>
  <si>
    <t>Stallhaltung 1:</t>
  </si>
  <si>
    <t>Stallhaltung 2:</t>
  </si>
  <si>
    <t>Anz. DGVE:</t>
  </si>
  <si>
    <t>Mistanfall/W.</t>
  </si>
  <si>
    <t>Gülle/W.</t>
  </si>
  <si>
    <t>m3 Gülle/W.</t>
  </si>
  <si>
    <t>0.05 m3/W.</t>
  </si>
  <si>
    <t>0.2 m3/W.</t>
  </si>
  <si>
    <t>m2 Mist/W.</t>
  </si>
  <si>
    <t>(z.B. Kühe)</t>
  </si>
  <si>
    <t>(z.B. Schweine)</t>
  </si>
  <si>
    <t>Menge ganze Alpsaison:</t>
  </si>
  <si>
    <t>Mistsickerwasser ganze Alpsaison:</t>
  </si>
  <si>
    <t>Personen</t>
  </si>
  <si>
    <t>0.5 m3</t>
  </si>
  <si>
    <t>Abwasser pro Person und Woche (deutlich geringer Anfall)</t>
  </si>
  <si>
    <t>Abwasser Alphütte ganze Alpsaison</t>
  </si>
  <si>
    <t>Gesamtmenge Alpsaison:</t>
  </si>
  <si>
    <t>Berechnung Mist- und Gülleanfall</t>
  </si>
  <si>
    <t>-</t>
  </si>
  <si>
    <t>Abwasser</t>
  </si>
  <si>
    <t>Musteralp</t>
  </si>
  <si>
    <t>Musterstafel OS, Hauptstall</t>
  </si>
  <si>
    <t>GL-S, Riedern</t>
  </si>
  <si>
    <r>
      <t xml:space="preserve">Sömmerungszeit </t>
    </r>
    <r>
      <rPr>
        <b/>
        <sz val="10"/>
        <color theme="6" tint="-0.499984740745262"/>
        <rFont val="Arial"/>
        <family val="2"/>
      </rPr>
      <t xml:space="preserve">(Alp </t>
    </r>
    <r>
      <rPr>
        <b/>
        <sz val="10"/>
        <color rgb="FFFFFF00"/>
        <rFont val="Arial"/>
        <family val="2"/>
      </rPr>
      <t>Muster</t>
    </r>
    <r>
      <rPr>
        <b/>
        <sz val="10"/>
        <color theme="6" tint="-0.499984740745262"/>
        <rFont val="Arial"/>
        <family val="2"/>
      </rPr>
      <t xml:space="preserve"> Oberstafel)</t>
    </r>
    <r>
      <rPr>
        <b/>
        <sz val="10"/>
        <rFont val="Arial"/>
        <family val="2"/>
      </rPr>
      <t>:</t>
    </r>
  </si>
  <si>
    <t>Vollgülle ohne Streue, wenig Wasser</t>
  </si>
  <si>
    <t>Gesamtmenge pro Woche:</t>
  </si>
  <si>
    <t>Benötigtes Fassungsvermögen:</t>
  </si>
  <si>
    <t>m2:</t>
  </si>
  <si>
    <t>m3:</t>
  </si>
  <si>
    <t>Anzahl  eingestallte Milchkühe/Rindvieh:</t>
  </si>
  <si>
    <t>Abwasser aus Käserei/Milchverarbeitung:</t>
  </si>
  <si>
    <t>(z.B. Rindvieh)</t>
  </si>
  <si>
    <t>weiteres Abwasser aus Reinigung, Melkeinheiten,</t>
  </si>
  <si>
    <t>Tourismus, Restauration usw.:</t>
  </si>
  <si>
    <t>Anzahl Alppersonal:</t>
  </si>
  <si>
    <t>weiteres Abwasser z.B. aus Reinigung, Melk-</t>
  </si>
  <si>
    <t>einheiten, Tourismus, Restauration, usw.:</t>
  </si>
  <si>
    <r>
      <t xml:space="preserve">Sömmerungszeit </t>
    </r>
    <r>
      <rPr>
        <b/>
        <sz val="10"/>
        <color theme="6" tint="-0.499984740745262"/>
        <rFont val="Arial"/>
        <family val="2"/>
      </rPr>
      <t xml:space="preserve">(Alp </t>
    </r>
    <r>
      <rPr>
        <b/>
        <sz val="10"/>
        <color theme="9" tint="-0.249977111117893"/>
        <rFont val="Arial"/>
        <family val="2"/>
      </rPr>
      <t>xxx</t>
    </r>
    <r>
      <rPr>
        <b/>
        <sz val="10"/>
        <color theme="6" tint="-0.499984740745262"/>
        <rFont val="Arial"/>
        <family val="2"/>
      </rPr>
      <t xml:space="preserve"> Stafel </t>
    </r>
    <r>
      <rPr>
        <b/>
        <sz val="10"/>
        <color theme="9" tint="-0.249977111117893"/>
        <rFont val="Arial"/>
        <family val="2"/>
      </rPr>
      <t>xxx</t>
    </r>
    <r>
      <rPr>
        <b/>
        <sz val="10"/>
        <color theme="6" tint="-0.499984740745262"/>
        <rFont val="Arial"/>
        <family val="2"/>
      </rPr>
      <t>)</t>
    </r>
    <r>
      <rPr>
        <b/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</si>
</sst>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0"/>
      <color theme="6" tint="-0.499984740745262"/>
      <name val="Arial"/>
      <family val="2"/>
    </font>
    <font>
      <b/>
      <sz val="10"/>
      <color rgb="FFFFFF00"/>
      <name val="Arial"/>
      <family val="2"/>
    </font>
    <font>
      <sz val="8"/>
      <name val="Arial"/>
      <family val="2"/>
    </font>
    <font>
      <b/>
      <sz val="10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2" fontId="3" fillId="0" borderId="1" xfId="0" applyNumberFormat="1" applyFont="1" applyBorder="1"/>
    <xf numFmtId="0" fontId="4" fillId="0" borderId="0" xfId="0" applyFont="1"/>
    <xf numFmtId="0" fontId="0" fillId="2" borderId="0" xfId="0" applyFill="1"/>
    <xf numFmtId="0" fontId="1" fillId="0" borderId="0" xfId="0" applyFont="1" applyFill="1"/>
    <xf numFmtId="0" fontId="1" fillId="2" borderId="0" xfId="0" applyFont="1" applyFill="1"/>
    <xf numFmtId="0" fontId="1" fillId="0" borderId="2" xfId="0" applyFont="1" applyBorder="1"/>
    <xf numFmtId="0" fontId="1" fillId="0" borderId="2" xfId="0" applyFont="1" applyFill="1" applyBorder="1"/>
    <xf numFmtId="0" fontId="1" fillId="0" borderId="4" xfId="0" applyFont="1" applyBorder="1"/>
    <xf numFmtId="0" fontId="1" fillId="0" borderId="0" xfId="0" applyFont="1" applyBorder="1"/>
    <xf numFmtId="16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2" xfId="0" applyBorder="1"/>
    <xf numFmtId="0" fontId="7" fillId="0" borderId="0" xfId="0" applyFont="1"/>
    <xf numFmtId="2" fontId="2" fillId="0" borderId="5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1" fillId="0" borderId="7" xfId="0" applyFont="1" applyFill="1" applyBorder="1"/>
    <xf numFmtId="0" fontId="2" fillId="0" borderId="8" xfId="0" applyFont="1" applyFill="1" applyBorder="1"/>
    <xf numFmtId="0" fontId="0" fillId="0" borderId="10" xfId="0" applyBorder="1"/>
    <xf numFmtId="0" fontId="1" fillId="0" borderId="11" xfId="0" applyFont="1" applyBorder="1"/>
    <xf numFmtId="0" fontId="2" fillId="0" borderId="10" xfId="0" applyFont="1" applyBorder="1"/>
    <xf numFmtId="0" fontId="1" fillId="0" borderId="12" xfId="0" applyFont="1" applyBorder="1" applyAlignment="1">
      <alignment horizontal="left"/>
    </xf>
    <xf numFmtId="0" fontId="0" fillId="0" borderId="12" xfId="0" applyBorder="1"/>
    <xf numFmtId="0" fontId="1" fillId="0" borderId="12" xfId="0" applyFont="1" applyBorder="1"/>
    <xf numFmtId="0" fontId="1" fillId="0" borderId="10" xfId="0" applyFont="1" applyBorder="1"/>
    <xf numFmtId="0" fontId="2" fillId="0" borderId="13" xfId="0" applyFont="1" applyBorder="1"/>
    <xf numFmtId="0" fontId="1" fillId="0" borderId="14" xfId="0" applyFont="1" applyBorder="1"/>
    <xf numFmtId="0" fontId="0" fillId="0" borderId="14" xfId="0" applyBorder="1"/>
    <xf numFmtId="0" fontId="1" fillId="0" borderId="15" xfId="0" applyFont="1" applyBorder="1"/>
    <xf numFmtId="0" fontId="2" fillId="0" borderId="9" xfId="0" applyFont="1" applyBorder="1"/>
    <xf numFmtId="2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16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0" xfId="0" quotePrefix="1" applyFont="1" applyAlignment="1">
      <alignment horizontal="center"/>
    </xf>
    <xf numFmtId="0" fontId="2" fillId="0" borderId="0" xfId="0" quotePrefix="1" applyFont="1"/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673202</xdr:colOff>
      <xdr:row>0</xdr:row>
      <xdr:rowOff>400051</xdr:rowOff>
    </xdr:to>
    <xdr:pic>
      <xdr:nvPicPr>
        <xdr:cNvPr id="3" name="Grafik 6" descr="H:\kanton_gl_r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20927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304802</xdr:rowOff>
    </xdr:from>
    <xdr:to>
      <xdr:col>3</xdr:col>
      <xdr:colOff>457200</xdr:colOff>
      <xdr:row>0</xdr:row>
      <xdr:rowOff>1143000</xdr:rowOff>
    </xdr:to>
    <xdr:sp macro="" textlink="">
      <xdr:nvSpPr>
        <xdr:cNvPr id="7" name="Textfeld 6"/>
        <xdr:cNvSpPr txBox="1"/>
      </xdr:nvSpPr>
      <xdr:spPr>
        <a:xfrm>
          <a:off x="552450" y="304802"/>
          <a:ext cx="2190750" cy="8381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900" b="1">
              <a:latin typeface="Arial" pitchFamily="34" charset="0"/>
              <a:cs typeface="Arial" pitchFamily="34" charset="0"/>
            </a:rPr>
            <a:t>Bau und Umwelt</a:t>
          </a:r>
        </a:p>
        <a:p>
          <a:r>
            <a:rPr lang="de-CH" sz="900" b="1">
              <a:latin typeface="Arial" pitchFamily="34" charset="0"/>
              <a:cs typeface="Arial" pitchFamily="34" charset="0"/>
            </a:rPr>
            <a:t>Umweltschutz</a:t>
          </a:r>
          <a:r>
            <a:rPr lang="de-CH" sz="900" b="1" baseline="0">
              <a:latin typeface="Arial" pitchFamily="34" charset="0"/>
              <a:cs typeface="Arial" pitchFamily="34" charset="0"/>
            </a:rPr>
            <a:t> und Energie</a:t>
          </a:r>
        </a:p>
        <a:p>
          <a:r>
            <a:rPr lang="de-CH" sz="900" b="0" baseline="0">
              <a:latin typeface="Arial" pitchFamily="34" charset="0"/>
              <a:cs typeface="Arial" pitchFamily="34" charset="0"/>
            </a:rPr>
            <a:t>Kirchstrasse 2, 8750 Glarus</a:t>
          </a:r>
        </a:p>
        <a:p>
          <a:r>
            <a:rPr lang="de-CH" sz="900" b="0" baseline="0">
              <a:latin typeface="Arial" pitchFamily="34" charset="0"/>
              <a:cs typeface="Arial" pitchFamily="34" charset="0"/>
            </a:rPr>
            <a:t>Tel. 055 646 64 50</a:t>
          </a:r>
          <a:endParaRPr lang="de-CH" sz="9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561976</xdr:colOff>
      <xdr:row>0</xdr:row>
      <xdr:rowOff>95250</xdr:rowOff>
    </xdr:from>
    <xdr:to>
      <xdr:col>6</xdr:col>
      <xdr:colOff>647700</xdr:colOff>
      <xdr:row>0</xdr:row>
      <xdr:rowOff>1095375</xdr:rowOff>
    </xdr:to>
    <xdr:sp macro="" textlink="">
      <xdr:nvSpPr>
        <xdr:cNvPr id="8" name="Textfeld 7"/>
        <xdr:cNvSpPr txBox="1"/>
      </xdr:nvSpPr>
      <xdr:spPr>
        <a:xfrm>
          <a:off x="2933701" y="95250"/>
          <a:ext cx="2371724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 b="1"/>
            <a:t>  Berechnung von Hofdünger- </a:t>
          </a:r>
        </a:p>
        <a:p>
          <a:r>
            <a:rPr lang="de-CH" sz="1400" b="1" baseline="0"/>
            <a:t>  </a:t>
          </a:r>
          <a:r>
            <a:rPr lang="de-CH" sz="1400" b="1"/>
            <a:t>und Abwassermengen</a:t>
          </a:r>
        </a:p>
        <a:p>
          <a:r>
            <a:rPr lang="de-CH" sz="1400" b="1"/>
            <a:t>  bei nicht dauernd belegten </a:t>
          </a:r>
        </a:p>
        <a:p>
          <a:r>
            <a:rPr lang="de-CH" sz="1400" b="1"/>
            <a:t>  Sommer-Stallungen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76199</xdr:rowOff>
    </xdr:from>
    <xdr:to>
      <xdr:col>2</xdr:col>
      <xdr:colOff>486651</xdr:colOff>
      <xdr:row>0</xdr:row>
      <xdr:rowOff>542924</xdr:rowOff>
    </xdr:to>
    <xdr:pic>
      <xdr:nvPicPr>
        <xdr:cNvPr id="11" name="Grafik 6" descr="H:\kanton_gl_r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199"/>
          <a:ext cx="202017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0</xdr:row>
      <xdr:rowOff>66676</xdr:rowOff>
    </xdr:from>
    <xdr:to>
      <xdr:col>6</xdr:col>
      <xdr:colOff>685800</xdr:colOff>
      <xdr:row>0</xdr:row>
      <xdr:rowOff>438150</xdr:rowOff>
    </xdr:to>
    <xdr:sp macro="" textlink="">
      <xdr:nvSpPr>
        <xdr:cNvPr id="13" name="Textfeld 12"/>
        <xdr:cNvSpPr txBox="1"/>
      </xdr:nvSpPr>
      <xdr:spPr>
        <a:xfrm>
          <a:off x="2733675" y="66676"/>
          <a:ext cx="2524125" cy="371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 b="1">
              <a:solidFill>
                <a:srgbClr val="FF0000"/>
              </a:solidFill>
            </a:rPr>
            <a:t>Beispiel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8"/>
  <sheetViews>
    <sheetView tabSelected="1" zoomScaleNormal="100" workbookViewId="0">
      <selection activeCell="K35" sqref="K35"/>
    </sheetView>
  </sheetViews>
  <sheetFormatPr baseColWidth="10" defaultRowHeight="12.75" x14ac:dyDescent="0.2"/>
  <cols>
    <col min="1" max="1" width="12.7109375" customWidth="1"/>
    <col min="8" max="8" width="2.42578125" customWidth="1"/>
  </cols>
  <sheetData>
    <row r="1" spans="1:7" ht="93" customHeight="1" x14ac:dyDescent="0.2">
      <c r="E1" s="56"/>
      <c r="F1" s="56"/>
      <c r="G1" s="56"/>
    </row>
    <row r="2" spans="1:7" ht="15.75" x14ac:dyDescent="0.25">
      <c r="A2" s="10" t="s">
        <v>16</v>
      </c>
    </row>
    <row r="3" spans="1:7" x14ac:dyDescent="0.2">
      <c r="A3" s="2" t="s">
        <v>23</v>
      </c>
      <c r="C3" s="11"/>
      <c r="D3" s="11"/>
      <c r="E3" s="2" t="s">
        <v>17</v>
      </c>
      <c r="F3" s="11"/>
    </row>
    <row r="4" spans="1:7" x14ac:dyDescent="0.2">
      <c r="A4" s="2" t="s">
        <v>24</v>
      </c>
      <c r="C4" s="11"/>
      <c r="D4" s="11"/>
      <c r="E4" s="2" t="s">
        <v>18</v>
      </c>
      <c r="F4" s="11"/>
    </row>
    <row r="5" spans="1:7" x14ac:dyDescent="0.2">
      <c r="A5" s="1" t="s">
        <v>68</v>
      </c>
      <c r="D5" s="11"/>
      <c r="E5" s="1" t="s">
        <v>1</v>
      </c>
      <c r="F5" s="11"/>
      <c r="G5" s="1" t="s">
        <v>3</v>
      </c>
    </row>
    <row r="6" spans="1:7" x14ac:dyDescent="0.2">
      <c r="A6" s="1" t="s">
        <v>15</v>
      </c>
      <c r="F6" s="11"/>
      <c r="G6" s="1" t="s">
        <v>14</v>
      </c>
    </row>
    <row r="7" spans="1:7" x14ac:dyDescent="0.2">
      <c r="A7" s="1"/>
      <c r="G7" s="1"/>
    </row>
    <row r="8" spans="1:7" x14ac:dyDescent="0.2">
      <c r="A8" s="1" t="s">
        <v>0</v>
      </c>
      <c r="D8" s="11"/>
      <c r="E8" s="1" t="s">
        <v>1</v>
      </c>
      <c r="F8" s="11"/>
      <c r="G8" s="1" t="s">
        <v>3</v>
      </c>
    </row>
    <row r="9" spans="1:7" x14ac:dyDescent="0.2">
      <c r="A9" s="1"/>
      <c r="G9" s="14"/>
    </row>
    <row r="10" spans="1:7" ht="13.5" thickBot="1" x14ac:dyDescent="0.25">
      <c r="A10" s="2" t="s">
        <v>7</v>
      </c>
      <c r="F10" s="3">
        <f>F5+F8</f>
        <v>0</v>
      </c>
      <c r="G10" s="48" t="s">
        <v>3</v>
      </c>
    </row>
    <row r="11" spans="1:7" ht="13.5" thickTop="1" x14ac:dyDescent="0.2"/>
    <row r="12" spans="1:7" x14ac:dyDescent="0.2">
      <c r="A12" s="1" t="s">
        <v>76</v>
      </c>
      <c r="F12" s="13">
        <v>16</v>
      </c>
      <c r="G12" s="1" t="s">
        <v>2</v>
      </c>
    </row>
    <row r="13" spans="1:7" x14ac:dyDescent="0.2">
      <c r="A13" s="1"/>
      <c r="F13" s="12"/>
      <c r="G13" s="1"/>
    </row>
    <row r="14" spans="1:7" x14ac:dyDescent="0.2">
      <c r="A14" t="s">
        <v>11</v>
      </c>
      <c r="F14" s="13">
        <v>2</v>
      </c>
      <c r="G14" s="1" t="s">
        <v>1</v>
      </c>
    </row>
    <row r="15" spans="1:7" x14ac:dyDescent="0.2">
      <c r="A15" s="1" t="s">
        <v>73</v>
      </c>
      <c r="F15" s="13">
        <v>2</v>
      </c>
      <c r="G15" s="1" t="s">
        <v>51</v>
      </c>
    </row>
    <row r="16" spans="1:7" x14ac:dyDescent="0.2">
      <c r="A16" s="1"/>
      <c r="F16" s="12"/>
      <c r="G16" s="1"/>
    </row>
    <row r="17" spans="1:7" x14ac:dyDescent="0.2">
      <c r="A17" s="1" t="s">
        <v>20</v>
      </c>
      <c r="B17" s="1"/>
      <c r="C17" s="1" t="s">
        <v>21</v>
      </c>
      <c r="D17" s="1"/>
      <c r="E17" s="1" t="s">
        <v>22</v>
      </c>
      <c r="F17" s="13">
        <v>0</v>
      </c>
      <c r="G17" s="1" t="s">
        <v>4</v>
      </c>
    </row>
    <row r="18" spans="1:7" x14ac:dyDescent="0.2">
      <c r="A18" s="1" t="s">
        <v>5</v>
      </c>
      <c r="B18" s="1"/>
      <c r="C18" s="1" t="s">
        <v>21</v>
      </c>
      <c r="D18" s="1"/>
      <c r="E18" s="1" t="s">
        <v>22</v>
      </c>
      <c r="F18" s="13">
        <v>0</v>
      </c>
      <c r="G18" s="1" t="s">
        <v>6</v>
      </c>
    </row>
    <row r="19" spans="1:7" x14ac:dyDescent="0.2">
      <c r="A19" s="1"/>
      <c r="B19" s="1"/>
      <c r="C19" s="1"/>
      <c r="D19" s="1"/>
      <c r="E19" s="1"/>
      <c r="F19" s="12"/>
      <c r="G19" s="1"/>
    </row>
    <row r="20" spans="1:7" ht="13.5" thickBot="1" x14ac:dyDescent="0.25">
      <c r="A20" s="2" t="s">
        <v>19</v>
      </c>
      <c r="B20" s="1"/>
      <c r="C20" s="1"/>
      <c r="D20" s="1"/>
      <c r="E20" s="1"/>
      <c r="F20" s="12"/>
      <c r="G20" s="1"/>
    </row>
    <row r="21" spans="1:7" x14ac:dyDescent="0.2">
      <c r="A21" s="29"/>
      <c r="B21" s="30"/>
      <c r="C21" s="30"/>
      <c r="D21" s="31" t="s">
        <v>28</v>
      </c>
      <c r="E21" s="32"/>
      <c r="F21" s="33" t="s">
        <v>26</v>
      </c>
      <c r="G21" s="45" t="s">
        <v>58</v>
      </c>
    </row>
    <row r="22" spans="1:7" x14ac:dyDescent="0.2">
      <c r="A22" s="34"/>
      <c r="B22" s="14"/>
      <c r="C22" s="14"/>
      <c r="D22" s="14" t="s">
        <v>29</v>
      </c>
      <c r="E22" s="15"/>
      <c r="F22" s="16" t="s">
        <v>30</v>
      </c>
      <c r="G22" s="35"/>
    </row>
    <row r="23" spans="1:7" x14ac:dyDescent="0.2">
      <c r="A23" s="36" t="s">
        <v>27</v>
      </c>
      <c r="B23" s="21"/>
      <c r="C23" s="21"/>
      <c r="D23" s="22">
        <v>8.5000000000000006E-2</v>
      </c>
      <c r="E23" s="22"/>
      <c r="F23" s="18" t="s">
        <v>32</v>
      </c>
      <c r="G23" s="37"/>
    </row>
    <row r="24" spans="1:7" x14ac:dyDescent="0.2">
      <c r="A24" s="34"/>
      <c r="B24" s="17" t="s">
        <v>31</v>
      </c>
      <c r="C24" s="21"/>
      <c r="D24" s="21"/>
      <c r="E24" s="21"/>
      <c r="F24" s="19"/>
      <c r="G24" s="38"/>
    </row>
    <row r="25" spans="1:7" x14ac:dyDescent="0.2">
      <c r="A25" s="36" t="s">
        <v>33</v>
      </c>
      <c r="B25" s="21"/>
      <c r="C25" s="21"/>
      <c r="D25" s="21">
        <v>0</v>
      </c>
      <c r="E25" s="21"/>
      <c r="F25" s="20" t="s">
        <v>34</v>
      </c>
      <c r="G25" s="39"/>
    </row>
    <row r="26" spans="1:7" x14ac:dyDescent="0.2">
      <c r="A26" s="40"/>
      <c r="B26" s="17" t="s">
        <v>35</v>
      </c>
      <c r="C26" s="21"/>
      <c r="D26" s="21"/>
      <c r="E26" s="21"/>
      <c r="F26" s="20"/>
      <c r="G26" s="39"/>
    </row>
    <row r="27" spans="1:7" x14ac:dyDescent="0.2">
      <c r="A27" s="36" t="s">
        <v>63</v>
      </c>
      <c r="B27" s="17"/>
      <c r="C27" s="21"/>
      <c r="D27" s="21">
        <v>0</v>
      </c>
      <c r="E27" s="21"/>
      <c r="F27" s="20">
        <v>0.06</v>
      </c>
      <c r="G27" s="39"/>
    </row>
    <row r="28" spans="1:7" x14ac:dyDescent="0.2">
      <c r="A28" s="36"/>
      <c r="B28" s="14" t="s">
        <v>37</v>
      </c>
      <c r="C28" s="23"/>
      <c r="D28" s="23"/>
      <c r="E28" s="23"/>
      <c r="F28" s="28"/>
      <c r="G28" s="35"/>
    </row>
    <row r="29" spans="1:7" ht="13.5" thickBot="1" x14ac:dyDescent="0.25">
      <c r="A29" s="41" t="s">
        <v>53</v>
      </c>
      <c r="B29" s="42"/>
      <c r="C29" s="43"/>
      <c r="D29" s="43"/>
      <c r="E29" s="43"/>
      <c r="F29" s="43"/>
      <c r="G29" s="44" t="s">
        <v>52</v>
      </c>
    </row>
    <row r="30" spans="1:7" x14ac:dyDescent="0.2">
      <c r="G30" s="1"/>
    </row>
    <row r="31" spans="1:7" ht="15.75" x14ac:dyDescent="0.25">
      <c r="A31" s="10" t="s">
        <v>56</v>
      </c>
    </row>
    <row r="32" spans="1:7" x14ac:dyDescent="0.2">
      <c r="B32" s="14" t="s">
        <v>40</v>
      </c>
      <c r="C32" s="14" t="s">
        <v>41</v>
      </c>
      <c r="D32" s="14" t="s">
        <v>42</v>
      </c>
      <c r="E32" s="49" t="s">
        <v>46</v>
      </c>
      <c r="F32" s="50"/>
      <c r="G32" s="49" t="s">
        <v>43</v>
      </c>
    </row>
    <row r="33" spans="1:7" x14ac:dyDescent="0.2">
      <c r="A33" s="1" t="s">
        <v>38</v>
      </c>
      <c r="B33" s="11"/>
      <c r="C33" s="13"/>
      <c r="D33" s="13"/>
      <c r="E33" s="27">
        <f>B33*C33</f>
        <v>0</v>
      </c>
      <c r="F33" s="2"/>
      <c r="G33" s="7">
        <f>B33*D33</f>
        <v>0</v>
      </c>
    </row>
    <row r="34" spans="1:7" x14ac:dyDescent="0.2">
      <c r="A34" s="24" t="s">
        <v>47</v>
      </c>
      <c r="C34" s="1"/>
      <c r="E34" s="27"/>
      <c r="F34" s="2"/>
      <c r="G34" s="7"/>
    </row>
    <row r="35" spans="1:7" x14ac:dyDescent="0.2">
      <c r="A35" s="1" t="s">
        <v>39</v>
      </c>
      <c r="B35" s="11"/>
      <c r="C35" s="13"/>
      <c r="D35" s="11"/>
      <c r="E35" s="27">
        <f t="shared" ref="E35" si="0">B35*C35</f>
        <v>0</v>
      </c>
      <c r="F35" s="2"/>
      <c r="G35" s="7">
        <f t="shared" ref="G35" si="1">B35*D35</f>
        <v>0</v>
      </c>
    </row>
    <row r="36" spans="1:7" x14ac:dyDescent="0.2">
      <c r="A36" s="24" t="s">
        <v>48</v>
      </c>
      <c r="E36" s="7"/>
      <c r="F36" s="2"/>
      <c r="G36" s="7"/>
    </row>
    <row r="37" spans="1:7" x14ac:dyDescent="0.2">
      <c r="A37" s="1" t="s">
        <v>8</v>
      </c>
      <c r="D37" s="1" t="s">
        <v>44</v>
      </c>
      <c r="E37" s="51" t="s">
        <v>57</v>
      </c>
      <c r="F37" s="2"/>
      <c r="G37" s="27">
        <f>B33*0.05</f>
        <v>0</v>
      </c>
    </row>
    <row r="38" spans="1:7" x14ac:dyDescent="0.2">
      <c r="E38" s="7"/>
      <c r="F38" s="2"/>
      <c r="G38" s="7"/>
    </row>
    <row r="39" spans="1:7" x14ac:dyDescent="0.2">
      <c r="A39" s="1" t="s">
        <v>9</v>
      </c>
      <c r="D39" s="1" t="s">
        <v>45</v>
      </c>
      <c r="E39" s="51" t="s">
        <v>57</v>
      </c>
      <c r="F39" s="2"/>
      <c r="G39" s="27">
        <f>B35*0.2</f>
        <v>0</v>
      </c>
    </row>
    <row r="40" spans="1:7" x14ac:dyDescent="0.2">
      <c r="E40" s="7"/>
      <c r="F40" s="2"/>
      <c r="G40" s="7"/>
    </row>
    <row r="41" spans="1:7" x14ac:dyDescent="0.2">
      <c r="A41" s="6" t="s">
        <v>64</v>
      </c>
      <c r="B41" s="6"/>
      <c r="C41" s="6"/>
      <c r="D41" s="6"/>
      <c r="E41" s="25">
        <f>SUM(E33:E39)</f>
        <v>0</v>
      </c>
      <c r="F41" s="7"/>
      <c r="G41" s="25">
        <f>SUM(G33:G39)</f>
        <v>0</v>
      </c>
    </row>
    <row r="42" spans="1:7" ht="6.75" customHeight="1" x14ac:dyDescent="0.2">
      <c r="E42" s="7"/>
      <c r="F42" s="2"/>
      <c r="G42" s="7"/>
    </row>
    <row r="43" spans="1:7" x14ac:dyDescent="0.2">
      <c r="A43" s="2" t="s">
        <v>49</v>
      </c>
      <c r="E43" s="26">
        <f>F12*E41</f>
        <v>0</v>
      </c>
      <c r="F43" s="2"/>
      <c r="G43" s="26">
        <f>F12*G41</f>
        <v>0</v>
      </c>
    </row>
    <row r="44" spans="1:7" ht="6.75" customHeight="1" x14ac:dyDescent="0.2">
      <c r="E44" s="7"/>
      <c r="F44" s="2"/>
      <c r="G44" s="7"/>
    </row>
    <row r="45" spans="1:7" x14ac:dyDescent="0.2">
      <c r="A45" s="2" t="s">
        <v>50</v>
      </c>
      <c r="E45" s="51" t="s">
        <v>57</v>
      </c>
      <c r="F45" s="7"/>
      <c r="G45" s="27">
        <f>F16*F10*(1.8/52)</f>
        <v>0</v>
      </c>
    </row>
    <row r="46" spans="1:7" ht="7.5" customHeight="1" x14ac:dyDescent="0.2">
      <c r="E46" s="7"/>
      <c r="F46" s="2"/>
      <c r="G46" s="7"/>
    </row>
    <row r="47" spans="1:7" x14ac:dyDescent="0.2">
      <c r="A47" s="2" t="s">
        <v>69</v>
      </c>
      <c r="E47" s="51" t="s">
        <v>57</v>
      </c>
      <c r="F47" s="7"/>
      <c r="G47" s="27">
        <f>F16*F10*(1.8/52)</f>
        <v>0</v>
      </c>
    </row>
    <row r="48" spans="1:7" ht="7.5" customHeight="1" x14ac:dyDescent="0.2">
      <c r="E48" s="7"/>
      <c r="F48" s="2"/>
      <c r="G48" s="7"/>
    </row>
    <row r="49" spans="1:7" x14ac:dyDescent="0.2">
      <c r="A49" s="2" t="s">
        <v>74</v>
      </c>
      <c r="E49" s="51" t="s">
        <v>57</v>
      </c>
      <c r="F49" s="7"/>
      <c r="G49" s="27">
        <v>0</v>
      </c>
    </row>
    <row r="50" spans="1:7" x14ac:dyDescent="0.2">
      <c r="A50" s="2" t="s">
        <v>75</v>
      </c>
      <c r="E50" s="51"/>
      <c r="F50" s="7"/>
      <c r="G50" s="27"/>
    </row>
    <row r="51" spans="1:7" ht="7.5" customHeight="1" x14ac:dyDescent="0.2">
      <c r="E51" s="7"/>
      <c r="F51" s="2"/>
      <c r="G51" s="7"/>
    </row>
    <row r="52" spans="1:7" x14ac:dyDescent="0.2">
      <c r="A52" s="2" t="s">
        <v>54</v>
      </c>
      <c r="E52" s="51" t="s">
        <v>57</v>
      </c>
      <c r="F52" s="2"/>
      <c r="G52" s="27">
        <f>F15*F12/2</f>
        <v>16</v>
      </c>
    </row>
    <row r="53" spans="1:7" ht="6.75" customHeight="1" x14ac:dyDescent="0.2">
      <c r="E53" s="7"/>
      <c r="F53" s="2"/>
      <c r="G53" s="7"/>
    </row>
    <row r="54" spans="1:7" ht="13.5" thickBot="1" x14ac:dyDescent="0.25">
      <c r="A54" s="5" t="s">
        <v>55</v>
      </c>
      <c r="E54" s="53">
        <f>SUM(E43:E52)</f>
        <v>0</v>
      </c>
      <c r="F54" s="2"/>
      <c r="G54" s="53">
        <f>SUM(G43:G52)</f>
        <v>16</v>
      </c>
    </row>
    <row r="55" spans="1:7" ht="7.5" customHeight="1" thickTop="1" x14ac:dyDescent="0.2">
      <c r="E55" s="54"/>
      <c r="G55" s="54"/>
    </row>
    <row r="56" spans="1:7" ht="13.5" thickBot="1" x14ac:dyDescent="0.25">
      <c r="A56" s="8" t="s">
        <v>65</v>
      </c>
      <c r="B56" s="8"/>
      <c r="C56" s="8"/>
      <c r="D56" s="47" t="s">
        <v>66</v>
      </c>
      <c r="E56" s="55">
        <f>E54/F14</f>
        <v>0</v>
      </c>
      <c r="F56" s="46" t="s">
        <v>67</v>
      </c>
      <c r="G56" s="55">
        <f>G54/F14</f>
        <v>8</v>
      </c>
    </row>
    <row r="57" spans="1:7" ht="13.5" thickTop="1" x14ac:dyDescent="0.2"/>
    <row r="58" spans="1:7" x14ac:dyDescent="0.2">
      <c r="A58" s="1" t="s">
        <v>12</v>
      </c>
      <c r="D58" s="1" t="s">
        <v>13</v>
      </c>
    </row>
  </sheetData>
  <mergeCells count="1">
    <mergeCell ref="E1:G1"/>
  </mergeCells>
  <pageMargins left="0.7" right="0.7" top="0.75" bottom="0.75" header="0.3" footer="0.3"/>
  <pageSetup paperSize="9" scale="95" orientation="portrait" r:id="rId1"/>
  <headerFooter>
    <oddFooter>&amp;C&amp;F,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8"/>
  <sheetViews>
    <sheetView workbookViewId="0">
      <selection activeCell="G4" sqref="G4"/>
    </sheetView>
  </sheetViews>
  <sheetFormatPr baseColWidth="10" defaultRowHeight="12.75" x14ac:dyDescent="0.2"/>
  <cols>
    <col min="1" max="1" width="12.85546875" customWidth="1"/>
  </cols>
  <sheetData>
    <row r="1" spans="1:7" ht="45.75" customHeight="1" x14ac:dyDescent="0.2">
      <c r="E1" s="56"/>
      <c r="F1" s="56"/>
      <c r="G1" s="56"/>
    </row>
    <row r="2" spans="1:7" ht="15.75" x14ac:dyDescent="0.25">
      <c r="A2" s="10" t="s">
        <v>16</v>
      </c>
    </row>
    <row r="3" spans="1:7" x14ac:dyDescent="0.2">
      <c r="A3" s="2" t="s">
        <v>23</v>
      </c>
      <c r="C3" s="11" t="s">
        <v>59</v>
      </c>
      <c r="D3" s="11"/>
      <c r="E3" s="2" t="s">
        <v>17</v>
      </c>
      <c r="F3" s="11" t="s">
        <v>61</v>
      </c>
    </row>
    <row r="4" spans="1:7" x14ac:dyDescent="0.2">
      <c r="A4" s="2" t="s">
        <v>24</v>
      </c>
      <c r="C4" s="11" t="s">
        <v>60</v>
      </c>
      <c r="D4" s="11"/>
      <c r="E4" s="2" t="s">
        <v>18</v>
      </c>
      <c r="F4" s="11">
        <v>725</v>
      </c>
    </row>
    <row r="5" spans="1:7" x14ac:dyDescent="0.2">
      <c r="A5" s="1" t="s">
        <v>25</v>
      </c>
      <c r="D5" s="11">
        <v>20</v>
      </c>
      <c r="E5" s="1" t="s">
        <v>1</v>
      </c>
      <c r="F5" s="11">
        <v>20</v>
      </c>
      <c r="G5" s="1" t="s">
        <v>3</v>
      </c>
    </row>
    <row r="6" spans="1:7" x14ac:dyDescent="0.2">
      <c r="A6" s="1" t="s">
        <v>15</v>
      </c>
      <c r="F6" s="11">
        <v>6</v>
      </c>
      <c r="G6" s="1" t="s">
        <v>14</v>
      </c>
    </row>
    <row r="7" spans="1:7" x14ac:dyDescent="0.2">
      <c r="A7" s="1"/>
      <c r="G7" s="1"/>
    </row>
    <row r="8" spans="1:7" x14ac:dyDescent="0.2">
      <c r="A8" s="1" t="s">
        <v>0</v>
      </c>
      <c r="D8" s="11">
        <v>3</v>
      </c>
      <c r="E8" s="1" t="s">
        <v>1</v>
      </c>
      <c r="F8" s="11">
        <v>3</v>
      </c>
      <c r="G8" s="1" t="s">
        <v>3</v>
      </c>
    </row>
    <row r="9" spans="1:7" x14ac:dyDescent="0.2">
      <c r="A9" s="1"/>
      <c r="G9" s="1"/>
    </row>
    <row r="10" spans="1:7" ht="13.5" thickBot="1" x14ac:dyDescent="0.25">
      <c r="A10" s="2" t="s">
        <v>7</v>
      </c>
      <c r="F10" s="3">
        <f>F5+F8</f>
        <v>23</v>
      </c>
      <c r="G10" s="2" t="s">
        <v>3</v>
      </c>
    </row>
    <row r="11" spans="1:7" ht="13.5" thickTop="1" x14ac:dyDescent="0.2"/>
    <row r="12" spans="1:7" x14ac:dyDescent="0.2">
      <c r="A12" s="1" t="s">
        <v>62</v>
      </c>
      <c r="F12" s="13">
        <v>16</v>
      </c>
      <c r="G12" s="1" t="s">
        <v>2</v>
      </c>
    </row>
    <row r="13" spans="1:7" x14ac:dyDescent="0.2">
      <c r="A13" s="1"/>
      <c r="F13" s="12"/>
      <c r="G13" s="1"/>
    </row>
    <row r="14" spans="1:7" x14ac:dyDescent="0.2">
      <c r="A14" t="s">
        <v>11</v>
      </c>
      <c r="F14" s="13">
        <v>2</v>
      </c>
      <c r="G14" s="1" t="s">
        <v>1</v>
      </c>
    </row>
    <row r="15" spans="1:7" x14ac:dyDescent="0.2">
      <c r="A15" s="1" t="s">
        <v>73</v>
      </c>
      <c r="F15" s="13">
        <v>2</v>
      </c>
      <c r="G15" s="1" t="s">
        <v>51</v>
      </c>
    </row>
    <row r="16" spans="1:7" x14ac:dyDescent="0.2">
      <c r="A16" s="1"/>
      <c r="F16" s="12"/>
      <c r="G16" s="1"/>
    </row>
    <row r="17" spans="1:7" x14ac:dyDescent="0.2">
      <c r="A17" s="1" t="s">
        <v>20</v>
      </c>
      <c r="B17" s="1"/>
      <c r="C17" s="1" t="s">
        <v>21</v>
      </c>
      <c r="D17" s="1"/>
      <c r="E17" s="1" t="s">
        <v>22</v>
      </c>
      <c r="F17" s="13">
        <v>40</v>
      </c>
      <c r="G17" s="1" t="s">
        <v>4</v>
      </c>
    </row>
    <row r="18" spans="1:7" x14ac:dyDescent="0.2">
      <c r="A18" s="1" t="s">
        <v>5</v>
      </c>
      <c r="B18" s="1"/>
      <c r="C18" s="1" t="s">
        <v>21</v>
      </c>
      <c r="D18" s="1"/>
      <c r="E18" s="1" t="s">
        <v>22</v>
      </c>
      <c r="F18" s="13">
        <v>15</v>
      </c>
      <c r="G18" s="1" t="s">
        <v>6</v>
      </c>
    </row>
    <row r="19" spans="1:7" x14ac:dyDescent="0.2">
      <c r="A19" s="1"/>
      <c r="B19" s="1"/>
      <c r="C19" s="1"/>
      <c r="D19" s="1"/>
      <c r="E19" s="1"/>
      <c r="F19" s="12"/>
      <c r="G19" s="1"/>
    </row>
    <row r="20" spans="1:7" ht="13.5" thickBot="1" x14ac:dyDescent="0.25">
      <c r="A20" s="2" t="s">
        <v>19</v>
      </c>
      <c r="B20" s="1"/>
      <c r="C20" s="1"/>
      <c r="D20" s="1"/>
      <c r="E20" s="1"/>
      <c r="F20" s="12"/>
      <c r="G20" s="1"/>
    </row>
    <row r="21" spans="1:7" x14ac:dyDescent="0.2">
      <c r="A21" s="29"/>
      <c r="B21" s="30"/>
      <c r="C21" s="30"/>
      <c r="D21" s="31" t="s">
        <v>28</v>
      </c>
      <c r="E21" s="32"/>
      <c r="F21" s="33" t="s">
        <v>26</v>
      </c>
      <c r="G21" s="45" t="s">
        <v>58</v>
      </c>
    </row>
    <row r="22" spans="1:7" x14ac:dyDescent="0.2">
      <c r="A22" s="34"/>
      <c r="B22" s="14"/>
      <c r="C22" s="14"/>
      <c r="D22" s="14" t="s">
        <v>29</v>
      </c>
      <c r="E22" s="15"/>
      <c r="F22" s="16" t="s">
        <v>30</v>
      </c>
      <c r="G22" s="35"/>
    </row>
    <row r="23" spans="1:7" x14ac:dyDescent="0.2">
      <c r="A23" s="36" t="s">
        <v>27</v>
      </c>
      <c r="B23" s="21"/>
      <c r="C23" s="21"/>
      <c r="D23" s="22">
        <v>8.5000000000000006E-2</v>
      </c>
      <c r="E23" s="22"/>
      <c r="F23" s="18" t="s">
        <v>32</v>
      </c>
      <c r="G23" s="37"/>
    </row>
    <row r="24" spans="1:7" x14ac:dyDescent="0.2">
      <c r="A24" s="34"/>
      <c r="B24" s="17" t="s">
        <v>31</v>
      </c>
      <c r="C24" s="21"/>
      <c r="D24" s="21"/>
      <c r="E24" s="21"/>
      <c r="F24" s="19"/>
      <c r="G24" s="38"/>
    </row>
    <row r="25" spans="1:7" x14ac:dyDescent="0.2">
      <c r="A25" s="36" t="s">
        <v>33</v>
      </c>
      <c r="B25" s="21"/>
      <c r="C25" s="21"/>
      <c r="D25" s="21">
        <v>0</v>
      </c>
      <c r="E25" s="21"/>
      <c r="F25" s="20" t="s">
        <v>34</v>
      </c>
      <c r="G25" s="39"/>
    </row>
    <row r="26" spans="1:7" x14ac:dyDescent="0.2">
      <c r="A26" s="40"/>
      <c r="B26" s="17" t="s">
        <v>35</v>
      </c>
      <c r="C26" s="21"/>
      <c r="D26" s="21"/>
      <c r="E26" s="21"/>
      <c r="F26" s="20"/>
      <c r="G26" s="39"/>
    </row>
    <row r="27" spans="1:7" x14ac:dyDescent="0.2">
      <c r="A27" s="36" t="s">
        <v>36</v>
      </c>
      <c r="B27" s="17"/>
      <c r="C27" s="21"/>
      <c r="D27" s="21">
        <v>0</v>
      </c>
      <c r="E27" s="21"/>
      <c r="F27" s="20">
        <v>0.06</v>
      </c>
      <c r="G27" s="39"/>
    </row>
    <row r="28" spans="1:7" x14ac:dyDescent="0.2">
      <c r="A28" s="36"/>
      <c r="B28" s="14" t="s">
        <v>37</v>
      </c>
      <c r="C28" s="23"/>
      <c r="D28" s="23"/>
      <c r="E28" s="23"/>
      <c r="F28" s="28"/>
      <c r="G28" s="35"/>
    </row>
    <row r="29" spans="1:7" ht="13.5" thickBot="1" x14ac:dyDescent="0.25">
      <c r="A29" s="41" t="s">
        <v>53</v>
      </c>
      <c r="B29" s="42"/>
      <c r="C29" s="43"/>
      <c r="D29" s="43"/>
      <c r="E29" s="43"/>
      <c r="F29" s="43"/>
      <c r="G29" s="44" t="s">
        <v>52</v>
      </c>
    </row>
    <row r="30" spans="1:7" x14ac:dyDescent="0.2">
      <c r="G30" s="1"/>
    </row>
    <row r="31" spans="1:7" ht="15.75" x14ac:dyDescent="0.25">
      <c r="A31" s="10" t="s">
        <v>56</v>
      </c>
    </row>
    <row r="32" spans="1:7" x14ac:dyDescent="0.2">
      <c r="B32" s="14" t="s">
        <v>40</v>
      </c>
      <c r="C32" s="14" t="s">
        <v>41</v>
      </c>
      <c r="D32" s="14" t="s">
        <v>42</v>
      </c>
      <c r="E32" s="49" t="s">
        <v>46</v>
      </c>
      <c r="F32" s="50"/>
      <c r="G32" s="49" t="s">
        <v>43</v>
      </c>
    </row>
    <row r="33" spans="1:7" x14ac:dyDescent="0.2">
      <c r="A33" s="1" t="s">
        <v>38</v>
      </c>
      <c r="B33" s="11">
        <v>20</v>
      </c>
      <c r="C33" s="13">
        <v>8.5000000000000006E-2</v>
      </c>
      <c r="D33" s="13">
        <v>0.06</v>
      </c>
      <c r="E33" s="27">
        <f>B33*C33</f>
        <v>1.7000000000000002</v>
      </c>
      <c r="F33" s="2"/>
      <c r="G33" s="7">
        <f>B33*D33</f>
        <v>1.2</v>
      </c>
    </row>
    <row r="34" spans="1:7" x14ac:dyDescent="0.2">
      <c r="A34" s="24" t="s">
        <v>70</v>
      </c>
      <c r="C34" s="1"/>
      <c r="E34" s="27"/>
      <c r="F34" s="2"/>
      <c r="G34" s="7"/>
    </row>
    <row r="35" spans="1:7" x14ac:dyDescent="0.2">
      <c r="A35" s="1" t="s">
        <v>39</v>
      </c>
      <c r="B35" s="11">
        <v>3</v>
      </c>
      <c r="C35" s="13">
        <v>8.5000000000000006E-2</v>
      </c>
      <c r="D35" s="11">
        <v>0.2</v>
      </c>
      <c r="E35" s="27">
        <f t="shared" ref="E35" si="0">B35*C35</f>
        <v>0.255</v>
      </c>
      <c r="F35" s="2"/>
      <c r="G35" s="7">
        <f t="shared" ref="G35" si="1">B35*D35</f>
        <v>0.60000000000000009</v>
      </c>
    </row>
    <row r="36" spans="1:7" x14ac:dyDescent="0.2">
      <c r="A36" s="24" t="s">
        <v>48</v>
      </c>
      <c r="E36" s="7"/>
      <c r="F36" s="2"/>
      <c r="G36" s="7"/>
    </row>
    <row r="37" spans="1:7" x14ac:dyDescent="0.2">
      <c r="A37" s="1" t="s">
        <v>8</v>
      </c>
      <c r="D37" s="1" t="s">
        <v>44</v>
      </c>
      <c r="E37" s="51" t="s">
        <v>57</v>
      </c>
      <c r="F37" s="2"/>
      <c r="G37" s="27">
        <f>B33*0.05</f>
        <v>1</v>
      </c>
    </row>
    <row r="38" spans="1:7" x14ac:dyDescent="0.2">
      <c r="E38" s="7"/>
      <c r="F38" s="2"/>
      <c r="G38" s="7"/>
    </row>
    <row r="39" spans="1:7" x14ac:dyDescent="0.2">
      <c r="A39" s="1" t="s">
        <v>9</v>
      </c>
      <c r="D39" s="1" t="s">
        <v>45</v>
      </c>
      <c r="E39" s="51" t="s">
        <v>57</v>
      </c>
      <c r="F39" s="2"/>
      <c r="G39" s="27">
        <f>B35*0.2</f>
        <v>0.60000000000000009</v>
      </c>
    </row>
    <row r="40" spans="1:7" x14ac:dyDescent="0.2">
      <c r="E40" s="7"/>
      <c r="F40" s="2"/>
      <c r="G40" s="7"/>
    </row>
    <row r="41" spans="1:7" x14ac:dyDescent="0.2">
      <c r="A41" s="6" t="s">
        <v>10</v>
      </c>
      <c r="B41" s="6"/>
      <c r="C41" s="6"/>
      <c r="D41" s="6"/>
      <c r="E41" s="25">
        <f>SUM(E33:E39)</f>
        <v>1.9550000000000001</v>
      </c>
      <c r="F41" s="7"/>
      <c r="G41" s="25">
        <f>SUM(G33:G39)</f>
        <v>3.4</v>
      </c>
    </row>
    <row r="42" spans="1:7" x14ac:dyDescent="0.2">
      <c r="E42" s="7"/>
      <c r="F42" s="2"/>
      <c r="G42" s="7"/>
    </row>
    <row r="43" spans="1:7" x14ac:dyDescent="0.2">
      <c r="A43" s="2" t="s">
        <v>49</v>
      </c>
      <c r="E43" s="26">
        <f>F12*E41</f>
        <v>31.28</v>
      </c>
      <c r="F43" s="2"/>
      <c r="G43" s="26">
        <f>F12*G41</f>
        <v>54.4</v>
      </c>
    </row>
    <row r="44" spans="1:7" x14ac:dyDescent="0.2">
      <c r="E44" s="7"/>
      <c r="F44" s="2"/>
      <c r="G44" s="7"/>
    </row>
    <row r="45" spans="1:7" x14ac:dyDescent="0.2">
      <c r="A45" s="2" t="s">
        <v>50</v>
      </c>
      <c r="E45" s="52" t="s">
        <v>57</v>
      </c>
      <c r="F45" s="7"/>
      <c r="G45" s="27">
        <f>F18*F12*(1.8/52)</f>
        <v>8.3076923076923084</v>
      </c>
    </row>
    <row r="46" spans="1:7" ht="7.5" customHeight="1" x14ac:dyDescent="0.2">
      <c r="E46" s="7"/>
      <c r="F46" s="2"/>
      <c r="G46" s="7"/>
    </row>
    <row r="47" spans="1:7" x14ac:dyDescent="0.2">
      <c r="A47" s="2" t="s">
        <v>69</v>
      </c>
      <c r="E47" s="52" t="s">
        <v>57</v>
      </c>
      <c r="F47" s="7"/>
      <c r="G47" s="27">
        <v>4</v>
      </c>
    </row>
    <row r="48" spans="1:7" ht="7.5" customHeight="1" x14ac:dyDescent="0.2">
      <c r="E48" s="7"/>
      <c r="F48" s="2"/>
      <c r="G48" s="7"/>
    </row>
    <row r="49" spans="1:7" x14ac:dyDescent="0.2">
      <c r="A49" s="2" t="s">
        <v>71</v>
      </c>
      <c r="E49" s="52" t="s">
        <v>57</v>
      </c>
      <c r="F49" s="7"/>
      <c r="G49" s="27">
        <v>0</v>
      </c>
    </row>
    <row r="50" spans="1:7" x14ac:dyDescent="0.2">
      <c r="A50" s="2" t="s">
        <v>72</v>
      </c>
      <c r="E50" s="7"/>
      <c r="F50" s="2"/>
      <c r="G50" s="7"/>
    </row>
    <row r="51" spans="1:7" x14ac:dyDescent="0.2">
      <c r="E51" s="7"/>
      <c r="F51" s="2"/>
      <c r="G51" s="7"/>
    </row>
    <row r="52" spans="1:7" x14ac:dyDescent="0.2">
      <c r="A52" s="2" t="s">
        <v>54</v>
      </c>
      <c r="E52" s="51" t="s">
        <v>57</v>
      </c>
      <c r="F52" s="2"/>
      <c r="G52" s="27">
        <f>F15*F12*0.5</f>
        <v>16</v>
      </c>
    </row>
    <row r="53" spans="1:7" x14ac:dyDescent="0.2">
      <c r="E53" s="2"/>
      <c r="F53" s="2"/>
      <c r="G53" s="2"/>
    </row>
    <row r="54" spans="1:7" ht="13.5" thickBot="1" x14ac:dyDescent="0.25">
      <c r="A54" s="5" t="s">
        <v>55</v>
      </c>
      <c r="E54" s="4">
        <f>SUM(E43:E52)</f>
        <v>31.28</v>
      </c>
      <c r="G54" s="4">
        <f>SUM(G43:G52)</f>
        <v>82.707692307692298</v>
      </c>
    </row>
    <row r="55" spans="1:7" ht="13.5" thickTop="1" x14ac:dyDescent="0.2"/>
    <row r="56" spans="1:7" ht="13.5" thickBot="1" x14ac:dyDescent="0.25">
      <c r="A56" s="8" t="s">
        <v>65</v>
      </c>
      <c r="B56" s="8"/>
      <c r="C56" s="8"/>
      <c r="D56" s="47" t="s">
        <v>66</v>
      </c>
      <c r="E56" s="9">
        <f>E54/F14</f>
        <v>15.64</v>
      </c>
      <c r="F56" s="46" t="s">
        <v>67</v>
      </c>
      <c r="G56" s="9">
        <f>G54/F14</f>
        <v>41.353846153846149</v>
      </c>
    </row>
    <row r="57" spans="1:7" ht="13.5" thickTop="1" x14ac:dyDescent="0.2"/>
    <row r="58" spans="1:7" x14ac:dyDescent="0.2">
      <c r="A58" s="1"/>
      <c r="D58" s="1"/>
    </row>
  </sheetData>
  <sheetProtection sheet="1" objects="1" scenarios="1"/>
  <mergeCells count="1">
    <mergeCell ref="E1:G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Beispiel</vt:lpstr>
    </vt:vector>
  </TitlesOfParts>
  <Company>Glarus hoch3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Ruedi Zimmermann</dc:creator>
  <cp:lastModifiedBy>Zimmermann Silvia Bau und Umwelt</cp:lastModifiedBy>
  <cp:lastPrinted>2017-10-02T07:47:54Z</cp:lastPrinted>
  <dcterms:created xsi:type="dcterms:W3CDTF">2012-02-04T16:23:41Z</dcterms:created>
  <dcterms:modified xsi:type="dcterms:W3CDTF">2017-10-13T08:28:51Z</dcterms:modified>
</cp:coreProperties>
</file>